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a1\Applied Antitrust\000_Merger_antitrust_law2024\09ma2024_hr_block\"/>
    </mc:Choice>
  </mc:AlternateContent>
  <xr:revisionPtr revIDLastSave="0" documentId="13_ncr:1_{FBB7A292-57DE-4C8A-81B6-4056C051D3D5}" xr6:coauthVersionLast="47" xr6:coauthVersionMax="47" xr10:uidLastSave="{00000000-0000-0000-0000-000000000000}"/>
  <bookViews>
    <workbookView xWindow="-120" yWindow="-120" windowWidth="29040" windowHeight="17760" xr2:uid="{FB26DDB6-21AA-40B1-B4F4-7C6535E73F6C}"/>
  </bookViews>
  <sheets>
    <sheet name="Mode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2" l="1"/>
  <c r="F46" i="2"/>
  <c r="J46" i="2" s="1"/>
  <c r="E46" i="2"/>
  <c r="I46" i="2" s="1"/>
  <c r="F45" i="2"/>
  <c r="G45" i="2" s="1"/>
  <c r="E45" i="2"/>
  <c r="I45" i="2" s="1"/>
  <c r="F44" i="2"/>
  <c r="J44" i="2" s="1"/>
  <c r="F43" i="2"/>
  <c r="J43" i="2" s="1"/>
  <c r="K43" i="2" s="1"/>
  <c r="F42" i="2"/>
  <c r="G42" i="2" s="1"/>
  <c r="F41" i="2"/>
  <c r="G41" i="2" s="1"/>
  <c r="F40" i="2"/>
  <c r="G40" i="2" s="1"/>
  <c r="F27" i="2"/>
  <c r="F26" i="2"/>
  <c r="F25" i="2"/>
  <c r="F24" i="2"/>
  <c r="F23" i="2"/>
  <c r="G10" i="2"/>
  <c r="F10" i="2"/>
  <c r="F11" i="2" s="1"/>
  <c r="G9" i="2"/>
  <c r="F9" i="2"/>
  <c r="G8" i="2"/>
  <c r="F8" i="2"/>
  <c r="G11" i="2" l="1"/>
  <c r="G14" i="2" s="1"/>
  <c r="K46" i="2"/>
  <c r="J40" i="2"/>
  <c r="K49" i="2" s="1"/>
  <c r="G46" i="2"/>
  <c r="F47" i="2"/>
  <c r="K45" i="2"/>
  <c r="F28" i="2"/>
  <c r="G23" i="2" s="1"/>
  <c r="G13" i="2"/>
  <c r="G15" i="2"/>
  <c r="J42" i="2"/>
  <c r="K42" i="2" s="1"/>
  <c r="K44" i="2"/>
  <c r="G44" i="2"/>
  <c r="G43" i="2"/>
  <c r="G16" i="2" l="1"/>
  <c r="G47" i="2"/>
  <c r="K50" i="2" s="1"/>
  <c r="K40" i="2"/>
  <c r="K47" i="2"/>
  <c r="K52" i="2" s="1"/>
  <c r="K51" i="2" s="1"/>
  <c r="G27" i="2"/>
  <c r="H27" i="2" s="1"/>
  <c r="G26" i="2"/>
  <c r="H26" i="2" s="1"/>
  <c r="G25" i="2"/>
  <c r="H25" i="2" s="1"/>
  <c r="G24" i="2"/>
  <c r="H24" i="2" s="1"/>
  <c r="J47" i="2"/>
  <c r="H23" i="2"/>
  <c r="G28" i="2" l="1"/>
  <c r="G30" i="2"/>
  <c r="G32" i="2"/>
  <c r="H28" i="2"/>
  <c r="G31" i="2" s="1"/>
  <c r="G33" i="2" l="1"/>
</calcChain>
</file>

<file path=xl/sharedStrings.xml><?xml version="1.0" encoding="utf-8"?>
<sst xmlns="http://schemas.openxmlformats.org/spreadsheetml/2006/main" count="70" uniqueCount="30">
  <si>
    <t>1. Merger of firms 1 and 3</t>
  </si>
  <si>
    <t>Firm 1</t>
  </si>
  <si>
    <t>Firm 2</t>
  </si>
  <si>
    <t>Firm 3</t>
  </si>
  <si>
    <t>HHI</t>
  </si>
  <si>
    <t xml:space="preserve">Combined share </t>
  </si>
  <si>
    <t>Premerger HHI</t>
  </si>
  <si>
    <t>Delta</t>
  </si>
  <si>
    <t>Postmerger HHI</t>
  </si>
  <si>
    <t>Share</t>
  </si>
  <si>
    <t>Market share</t>
  </si>
  <si>
    <t>Revenues</t>
  </si>
  <si>
    <t>(in millions)</t>
  </si>
  <si>
    <t>Firm 4</t>
  </si>
  <si>
    <t>Firm 5</t>
  </si>
  <si>
    <t xml:space="preserve">Market </t>
  </si>
  <si>
    <t>share</t>
  </si>
  <si>
    <t>2. Merger of firms 2 and 3</t>
  </si>
  <si>
    <t>Firm 6</t>
  </si>
  <si>
    <t>Firm 7</t>
  </si>
  <si>
    <t>Premerger</t>
  </si>
  <si>
    <t>Postmerger</t>
  </si>
  <si>
    <t>Firm 1+2</t>
  </si>
  <si>
    <t>Divestiture share</t>
  </si>
  <si>
    <t>MODEL HHI SPREADSHEET</t>
  </si>
  <si>
    <t>3. Merger of firms 1 and 2, with a divestiture of 8 percentage points to firm 7</t>
  </si>
  <si>
    <t>Merger Antitrust Law</t>
  </si>
  <si>
    <t>September 30, 2024</t>
  </si>
  <si>
    <t xml:space="preserve">To see a formula in a cell, go to the </t>
  </si>
  <si>
    <t>cell and hit 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</si>
</sst>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-409]mmmm\ d\,\ yyyy;@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2" borderId="0" xfId="0" applyFill="1"/>
    <xf numFmtId="9" fontId="0" fillId="2" borderId="0" xfId="0" applyNumberFormat="1" applyFill="1"/>
    <xf numFmtId="9" fontId="0" fillId="2" borderId="1" xfId="0" applyNumberFormat="1" applyFill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9" fontId="0" fillId="0" borderId="0" xfId="0" applyNumberFormat="1" applyAlignment="1">
      <alignment horizontal="right"/>
    </xf>
    <xf numFmtId="10" fontId="0" fillId="0" borderId="0" xfId="0" applyNumberFormat="1"/>
    <xf numFmtId="10" fontId="0" fillId="0" borderId="1" xfId="0" applyNumberFormat="1" applyBorder="1"/>
    <xf numFmtId="1" fontId="0" fillId="0" borderId="0" xfId="0" applyNumberFormat="1"/>
    <xf numFmtId="1" fontId="0" fillId="0" borderId="1" xfId="0" applyNumberFormat="1" applyBorder="1"/>
    <xf numFmtId="10" fontId="0" fillId="2" borderId="0" xfId="0" applyNumberFormat="1" applyFill="1"/>
    <xf numFmtId="1" fontId="0" fillId="2" borderId="0" xfId="0" applyNumberFormat="1" applyFill="1"/>
    <xf numFmtId="0" fontId="0" fillId="0" borderId="0" xfId="0" applyFill="1" applyBorder="1"/>
    <xf numFmtId="9" fontId="0" fillId="0" borderId="0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167" fontId="0" fillId="0" borderId="0" xfId="0" applyNumberFormat="1"/>
    <xf numFmtId="0" fontId="0" fillId="3" borderId="0" xfId="0" applyFill="1"/>
    <xf numFmtId="9" fontId="0" fillId="3" borderId="1" xfId="0" applyNumberFormat="1" applyFill="1" applyBorder="1"/>
    <xf numFmtId="0" fontId="0" fillId="3" borderId="1" xfId="0" applyFill="1" applyBorder="1"/>
    <xf numFmtId="49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8A2C9-5EF1-49D4-830F-2F561E19A175}">
  <dimension ref="A1:K52"/>
  <sheetViews>
    <sheetView tabSelected="1" workbookViewId="0">
      <selection activeCell="J9" sqref="J9"/>
    </sheetView>
  </sheetViews>
  <sheetFormatPr defaultRowHeight="15" x14ac:dyDescent="0.25"/>
  <cols>
    <col min="1" max="1" width="11.42578125" customWidth="1"/>
    <col min="2" max="2" width="12.42578125" bestFit="1" customWidth="1"/>
    <col min="6" max="6" width="11.85546875" bestFit="1" customWidth="1"/>
    <col min="7" max="7" width="10.85546875" customWidth="1"/>
  </cols>
  <sheetData>
    <row r="1" spans="1:7" ht="18.75" x14ac:dyDescent="0.3">
      <c r="A1" s="2" t="s">
        <v>24</v>
      </c>
      <c r="E1" s="22"/>
    </row>
    <row r="2" spans="1:7" x14ac:dyDescent="0.25">
      <c r="A2" t="s">
        <v>26</v>
      </c>
      <c r="E2" s="27" t="s">
        <v>28</v>
      </c>
      <c r="F2" s="28"/>
      <c r="G2" s="29"/>
    </row>
    <row r="3" spans="1:7" x14ac:dyDescent="0.25">
      <c r="A3" s="26" t="s">
        <v>27</v>
      </c>
      <c r="E3" s="30" t="s">
        <v>29</v>
      </c>
      <c r="F3" s="5"/>
      <c r="G3" s="31"/>
    </row>
    <row r="5" spans="1:7" x14ac:dyDescent="0.25">
      <c r="A5" s="1" t="s">
        <v>0</v>
      </c>
    </row>
    <row r="6" spans="1:7" x14ac:dyDescent="0.25">
      <c r="A6" s="1"/>
    </row>
    <row r="7" spans="1:7" x14ac:dyDescent="0.25">
      <c r="B7" s="5" t="s">
        <v>10</v>
      </c>
      <c r="F7" s="10" t="s">
        <v>9</v>
      </c>
      <c r="G7" s="10" t="s">
        <v>4</v>
      </c>
    </row>
    <row r="8" spans="1:7" x14ac:dyDescent="0.25">
      <c r="A8" t="s">
        <v>1</v>
      </c>
      <c r="B8" s="11">
        <v>0.4</v>
      </c>
      <c r="E8" s="6" t="s">
        <v>1</v>
      </c>
      <c r="F8" s="7">
        <f>+B8</f>
        <v>0.4</v>
      </c>
      <c r="G8" s="6">
        <f>+B8*B8*10000</f>
        <v>1600.0000000000002</v>
      </c>
    </row>
    <row r="9" spans="1:7" x14ac:dyDescent="0.25">
      <c r="A9" t="s">
        <v>2</v>
      </c>
      <c r="B9" s="11">
        <v>0.3</v>
      </c>
      <c r="E9" t="s">
        <v>2</v>
      </c>
      <c r="F9" s="3">
        <f t="shared" ref="F9:F10" si="0">+B9</f>
        <v>0.3</v>
      </c>
      <c r="G9">
        <f>+B9*B9*10000</f>
        <v>900</v>
      </c>
    </row>
    <row r="10" spans="1:7" x14ac:dyDescent="0.25">
      <c r="A10" t="s">
        <v>3</v>
      </c>
      <c r="B10" s="11">
        <v>0.3</v>
      </c>
      <c r="E10" s="6" t="s">
        <v>3</v>
      </c>
      <c r="F10" s="8">
        <f t="shared" si="0"/>
        <v>0.3</v>
      </c>
      <c r="G10" s="9">
        <f>+B10*B10*10000</f>
        <v>900</v>
      </c>
    </row>
    <row r="11" spans="1:7" x14ac:dyDescent="0.25">
      <c r="F11" s="3">
        <f>SUM(F8:F10)</f>
        <v>1</v>
      </c>
      <c r="G11">
        <f>SUM(G8:G10)</f>
        <v>3400</v>
      </c>
    </row>
    <row r="13" spans="1:7" x14ac:dyDescent="0.25">
      <c r="E13" t="s">
        <v>5</v>
      </c>
      <c r="G13" s="3">
        <f>+F8+F10</f>
        <v>0.7</v>
      </c>
    </row>
    <row r="14" spans="1:7" x14ac:dyDescent="0.25">
      <c r="E14" t="s">
        <v>6</v>
      </c>
      <c r="G14">
        <f>+G11</f>
        <v>3400</v>
      </c>
    </row>
    <row r="15" spans="1:7" x14ac:dyDescent="0.25">
      <c r="E15" t="s">
        <v>7</v>
      </c>
      <c r="G15">
        <f>2*F8*F10*10000</f>
        <v>2400</v>
      </c>
    </row>
    <row r="16" spans="1:7" x14ac:dyDescent="0.25">
      <c r="E16" t="s">
        <v>8</v>
      </c>
      <c r="G16">
        <f>+G14+G15</f>
        <v>5800</v>
      </c>
    </row>
    <row r="19" spans="1:8" x14ac:dyDescent="0.25">
      <c r="A19" s="1" t="s">
        <v>17</v>
      </c>
    </row>
    <row r="21" spans="1:8" x14ac:dyDescent="0.25">
      <c r="B21" s="4" t="s">
        <v>11</v>
      </c>
      <c r="C21" s="4"/>
      <c r="F21" s="4" t="s">
        <v>11</v>
      </c>
      <c r="G21" s="4" t="s">
        <v>15</v>
      </c>
    </row>
    <row r="22" spans="1:8" x14ac:dyDescent="0.25">
      <c r="B22" s="10" t="s">
        <v>12</v>
      </c>
      <c r="C22" s="4"/>
      <c r="F22" s="10" t="s">
        <v>12</v>
      </c>
      <c r="G22" s="10" t="s">
        <v>16</v>
      </c>
      <c r="H22" s="10" t="s">
        <v>4</v>
      </c>
    </row>
    <row r="23" spans="1:8" x14ac:dyDescent="0.25">
      <c r="A23" t="s">
        <v>1</v>
      </c>
      <c r="B23">
        <v>650</v>
      </c>
      <c r="E23" t="s">
        <v>1</v>
      </c>
      <c r="F23">
        <f>+B23</f>
        <v>650</v>
      </c>
      <c r="G23" s="12">
        <f>+F23/$F$28</f>
        <v>0.27083333333333331</v>
      </c>
      <c r="H23" s="14">
        <f>+G23*G23*10000</f>
        <v>733.50694444444434</v>
      </c>
    </row>
    <row r="24" spans="1:8" x14ac:dyDescent="0.25">
      <c r="A24" t="s">
        <v>2</v>
      </c>
      <c r="B24">
        <v>550</v>
      </c>
      <c r="E24" s="6" t="s">
        <v>2</v>
      </c>
      <c r="F24" s="6">
        <f t="shared" ref="F24:F27" si="1">+B24</f>
        <v>550</v>
      </c>
      <c r="G24" s="16">
        <f t="shared" ref="G24:G27" si="2">+F24/$F$28</f>
        <v>0.22916666666666666</v>
      </c>
      <c r="H24" s="17">
        <f t="shared" ref="H24:H27" si="3">+G24*G24*10000</f>
        <v>525.17361111111109</v>
      </c>
    </row>
    <row r="25" spans="1:8" x14ac:dyDescent="0.25">
      <c r="A25" t="s">
        <v>3</v>
      </c>
      <c r="B25">
        <v>500</v>
      </c>
      <c r="E25" s="6" t="s">
        <v>3</v>
      </c>
      <c r="F25" s="6">
        <f t="shared" si="1"/>
        <v>500</v>
      </c>
      <c r="G25" s="16">
        <f t="shared" si="2"/>
        <v>0.20833333333333334</v>
      </c>
      <c r="H25" s="17">
        <f t="shared" si="3"/>
        <v>434.02777777777783</v>
      </c>
    </row>
    <row r="26" spans="1:8" x14ac:dyDescent="0.25">
      <c r="A26" t="s">
        <v>13</v>
      </c>
      <c r="B26">
        <v>400</v>
      </c>
      <c r="E26" t="s">
        <v>13</v>
      </c>
      <c r="F26">
        <f t="shared" si="1"/>
        <v>400</v>
      </c>
      <c r="G26" s="12">
        <f t="shared" si="2"/>
        <v>0.16666666666666666</v>
      </c>
      <c r="H26" s="14">
        <f t="shared" si="3"/>
        <v>277.77777777777777</v>
      </c>
    </row>
    <row r="27" spans="1:8" x14ac:dyDescent="0.25">
      <c r="A27" t="s">
        <v>14</v>
      </c>
      <c r="B27">
        <v>300</v>
      </c>
      <c r="E27" t="s">
        <v>14</v>
      </c>
      <c r="F27" s="5">
        <f t="shared" si="1"/>
        <v>300</v>
      </c>
      <c r="G27" s="13">
        <f t="shared" si="2"/>
        <v>0.125</v>
      </c>
      <c r="H27" s="15">
        <f t="shared" si="3"/>
        <v>156.25</v>
      </c>
    </row>
    <row r="28" spans="1:8" x14ac:dyDescent="0.25">
      <c r="F28">
        <f>SUM(F23:F27)</f>
        <v>2400</v>
      </c>
      <c r="G28" s="12">
        <f>SUM(G23:G27)</f>
        <v>1</v>
      </c>
      <c r="H28" s="14">
        <f>SUM(H23:H27)</f>
        <v>2126.7361111111113</v>
      </c>
    </row>
    <row r="30" spans="1:8" x14ac:dyDescent="0.25">
      <c r="E30" t="s">
        <v>5</v>
      </c>
      <c r="G30" s="12">
        <f>+G24+G25</f>
        <v>0.4375</v>
      </c>
    </row>
    <row r="31" spans="1:8" x14ac:dyDescent="0.25">
      <c r="E31" t="s">
        <v>6</v>
      </c>
      <c r="G31" s="14">
        <f>+H28</f>
        <v>2126.7361111111113</v>
      </c>
    </row>
    <row r="32" spans="1:8" x14ac:dyDescent="0.25">
      <c r="E32" t="s">
        <v>7</v>
      </c>
      <c r="G32" s="14">
        <f>2*G24*G25*10000</f>
        <v>954.86111111111109</v>
      </c>
    </row>
    <row r="33" spans="1:11" x14ac:dyDescent="0.25">
      <c r="E33" t="s">
        <v>8</v>
      </c>
      <c r="G33" s="14">
        <f>+G31+G32</f>
        <v>3081.5972222222226</v>
      </c>
    </row>
    <row r="36" spans="1:11" x14ac:dyDescent="0.25">
      <c r="A36" s="1" t="s">
        <v>25</v>
      </c>
    </row>
    <row r="38" spans="1:11" x14ac:dyDescent="0.25">
      <c r="F38" s="21" t="s">
        <v>20</v>
      </c>
      <c r="G38" s="21"/>
      <c r="J38" s="21" t="s">
        <v>21</v>
      </c>
      <c r="K38" s="21"/>
    </row>
    <row r="39" spans="1:11" x14ac:dyDescent="0.25">
      <c r="B39" s="10" t="s">
        <v>10</v>
      </c>
      <c r="F39" s="10" t="s">
        <v>9</v>
      </c>
      <c r="G39" s="10" t="s">
        <v>4</v>
      </c>
      <c r="J39" s="10" t="s">
        <v>9</v>
      </c>
      <c r="K39" s="10" t="s">
        <v>4</v>
      </c>
    </row>
    <row r="40" spans="1:11" x14ac:dyDescent="0.25">
      <c r="A40" t="s">
        <v>1</v>
      </c>
      <c r="B40" s="11">
        <v>0.25</v>
      </c>
      <c r="E40" s="6" t="s">
        <v>1</v>
      </c>
      <c r="F40" s="7">
        <f>+B40</f>
        <v>0.25</v>
      </c>
      <c r="G40" s="6">
        <f>+F40*F40*10000</f>
        <v>625</v>
      </c>
      <c r="H40" s="6"/>
      <c r="I40" s="6" t="s">
        <v>22</v>
      </c>
      <c r="J40" s="7">
        <f>+F40+F41-G49</f>
        <v>0.42</v>
      </c>
      <c r="K40" s="6">
        <f>+J40*J40*10000</f>
        <v>1763.9999999999998</v>
      </c>
    </row>
    <row r="41" spans="1:11" x14ac:dyDescent="0.25">
      <c r="A41" t="s">
        <v>2</v>
      </c>
      <c r="B41" s="11">
        <v>0.25</v>
      </c>
      <c r="E41" s="6" t="s">
        <v>2</v>
      </c>
      <c r="F41" s="7">
        <f t="shared" ref="F41:F46" si="4">+B41</f>
        <v>0.25</v>
      </c>
      <c r="G41" s="6">
        <f t="shared" ref="G41:G46" si="5">+F41*F41*10000</f>
        <v>625</v>
      </c>
      <c r="H41" s="6"/>
      <c r="I41" s="6"/>
      <c r="J41" s="6"/>
      <c r="K41" s="6"/>
    </row>
    <row r="42" spans="1:11" x14ac:dyDescent="0.25">
      <c r="A42" t="s">
        <v>3</v>
      </c>
      <c r="B42" s="11">
        <v>0.25</v>
      </c>
      <c r="E42" t="s">
        <v>3</v>
      </c>
      <c r="F42" s="3">
        <f t="shared" si="4"/>
        <v>0.25</v>
      </c>
      <c r="G42">
        <f t="shared" si="5"/>
        <v>625</v>
      </c>
      <c r="I42" t="s">
        <v>3</v>
      </c>
      <c r="J42" s="3">
        <f>+F42</f>
        <v>0.25</v>
      </c>
      <c r="K42">
        <f>+J42*J42*10000</f>
        <v>625</v>
      </c>
    </row>
    <row r="43" spans="1:11" x14ac:dyDescent="0.25">
      <c r="A43" t="s">
        <v>13</v>
      </c>
      <c r="B43" s="11">
        <v>0.1</v>
      </c>
      <c r="E43" t="s">
        <v>13</v>
      </c>
      <c r="F43" s="3">
        <f t="shared" si="4"/>
        <v>0.1</v>
      </c>
      <c r="G43">
        <f t="shared" si="5"/>
        <v>100.00000000000001</v>
      </c>
      <c r="I43" t="s">
        <v>13</v>
      </c>
      <c r="J43" s="3">
        <f>+F43</f>
        <v>0.1</v>
      </c>
      <c r="K43">
        <f>+J43*J43*10000</f>
        <v>100.00000000000001</v>
      </c>
    </row>
    <row r="44" spans="1:11" x14ac:dyDescent="0.25">
      <c r="A44" t="s">
        <v>14</v>
      </c>
      <c r="B44" s="11">
        <v>0.05</v>
      </c>
      <c r="E44" t="s">
        <v>14</v>
      </c>
      <c r="F44" s="3">
        <f t="shared" si="4"/>
        <v>0.05</v>
      </c>
      <c r="G44" s="20">
        <f t="shared" si="5"/>
        <v>25.000000000000004</v>
      </c>
      <c r="H44" s="20"/>
      <c r="I44" s="20" t="s">
        <v>14</v>
      </c>
      <c r="J44" s="19">
        <f>+F44</f>
        <v>0.05</v>
      </c>
      <c r="K44" s="20">
        <f>+J44*J44*10000</f>
        <v>25.000000000000004</v>
      </c>
    </row>
    <row r="45" spans="1:11" x14ac:dyDescent="0.25">
      <c r="A45" t="s">
        <v>18</v>
      </c>
      <c r="B45" s="11">
        <v>0.05</v>
      </c>
      <c r="E45" t="str">
        <f>+A45</f>
        <v>Firm 6</v>
      </c>
      <c r="F45" s="3">
        <f t="shared" si="4"/>
        <v>0.05</v>
      </c>
      <c r="G45" s="18">
        <f t="shared" si="5"/>
        <v>25.000000000000004</v>
      </c>
      <c r="I45" t="str">
        <f>+E45</f>
        <v>Firm 6</v>
      </c>
      <c r="J45" s="3">
        <f>+F45</f>
        <v>0.05</v>
      </c>
      <c r="K45" s="20">
        <f>+J45*J45*10000</f>
        <v>25.000000000000004</v>
      </c>
    </row>
    <row r="46" spans="1:11" x14ac:dyDescent="0.25">
      <c r="A46" t="s">
        <v>19</v>
      </c>
      <c r="B46" s="11">
        <v>0.05</v>
      </c>
      <c r="E46" s="23" t="str">
        <f>+A46</f>
        <v>Firm 7</v>
      </c>
      <c r="F46" s="24">
        <f t="shared" si="4"/>
        <v>0.05</v>
      </c>
      <c r="G46" s="25">
        <f t="shared" si="5"/>
        <v>25.000000000000004</v>
      </c>
      <c r="H46" s="23"/>
      <c r="I46" s="23" t="str">
        <f>+E46</f>
        <v>Firm 7</v>
      </c>
      <c r="J46" s="24">
        <f>+F46+G49</f>
        <v>0.13</v>
      </c>
      <c r="K46" s="25">
        <f>+J46*J46*10000</f>
        <v>169.00000000000003</v>
      </c>
    </row>
    <row r="47" spans="1:11" x14ac:dyDescent="0.25">
      <c r="F47" s="3">
        <f>SUM(F40:F46)</f>
        <v>1</v>
      </c>
      <c r="G47">
        <f>SUM(G40:G46)</f>
        <v>2050</v>
      </c>
      <c r="J47" s="3">
        <f>SUM(J40:J46)</f>
        <v>1</v>
      </c>
      <c r="K47">
        <f>SUM(K40:K46)</f>
        <v>2708</v>
      </c>
    </row>
    <row r="49" spans="5:11" x14ac:dyDescent="0.25">
      <c r="E49" t="s">
        <v>23</v>
      </c>
      <c r="G49" s="3">
        <v>0.08</v>
      </c>
      <c r="I49" t="s">
        <v>5</v>
      </c>
      <c r="K49" s="12">
        <f>+J40</f>
        <v>0.42</v>
      </c>
    </row>
    <row r="50" spans="5:11" x14ac:dyDescent="0.25">
      <c r="I50" t="s">
        <v>6</v>
      </c>
      <c r="K50" s="14">
        <f>+G47</f>
        <v>2050</v>
      </c>
    </row>
    <row r="51" spans="5:11" x14ac:dyDescent="0.25">
      <c r="I51" t="s">
        <v>7</v>
      </c>
      <c r="K51" s="14">
        <f>+K52-K50</f>
        <v>658</v>
      </c>
    </row>
    <row r="52" spans="5:11" x14ac:dyDescent="0.25">
      <c r="I52" t="s">
        <v>8</v>
      </c>
      <c r="K52" s="14">
        <f>+K47</f>
        <v>2708</v>
      </c>
    </row>
  </sheetData>
  <mergeCells count="2">
    <mergeCell ref="F38:G38"/>
    <mergeCell ref="J38:K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Collins</dc:creator>
  <cp:lastModifiedBy>Dale Collins</cp:lastModifiedBy>
  <dcterms:created xsi:type="dcterms:W3CDTF">2024-09-28T20:41:03Z</dcterms:created>
  <dcterms:modified xsi:type="dcterms:W3CDTF">2024-09-30T20:02:40Z</dcterms:modified>
</cp:coreProperties>
</file>