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7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42" i="1" l="1"/>
  <c r="U41" i="1"/>
  <c r="D8" i="1"/>
  <c r="D5" i="1"/>
  <c r="D6" i="1"/>
  <c r="D7" i="1"/>
  <c r="D4" i="1"/>
  <c r="C8" i="1"/>
  <c r="B8" i="1"/>
  <c r="B7" i="1"/>
  <c r="V28" i="1"/>
  <c r="V43" i="1"/>
  <c r="V38" i="1"/>
  <c r="V29" i="1"/>
  <c r="V30" i="1"/>
  <c r="V31" i="1"/>
  <c r="V32" i="1"/>
  <c r="V33" i="1"/>
  <c r="V34" i="1"/>
  <c r="V35" i="1"/>
  <c r="V36" i="1"/>
  <c r="V37" i="1"/>
  <c r="B5" i="1"/>
  <c r="B6" i="1"/>
  <c r="B4" i="1"/>
  <c r="T39" i="1"/>
  <c r="U39" i="1"/>
  <c r="C10" i="1"/>
  <c r="I21" i="1"/>
  <c r="J23" i="1"/>
  <c r="J22" i="1"/>
  <c r="V39" i="1" l="1"/>
  <c r="V44" i="1" s="1"/>
</calcChain>
</file>

<file path=xl/sharedStrings.xml><?xml version="1.0" encoding="utf-8"?>
<sst xmlns="http://schemas.openxmlformats.org/spreadsheetml/2006/main" count="54" uniqueCount="44">
  <si>
    <t>Intuit</t>
  </si>
  <si>
    <t>HRB</t>
  </si>
  <si>
    <t>TaxACT</t>
  </si>
  <si>
    <t>Others</t>
  </si>
  <si>
    <t>HRB to TaxACT</t>
  </si>
  <si>
    <t>TaxACT to HRB</t>
  </si>
  <si>
    <t>Dreyer’s</t>
  </si>
  <si>
    <t xml:space="preserve">Nestlé </t>
  </si>
  <si>
    <t>Premerger HHI</t>
  </si>
  <si>
    <t>Delta</t>
  </si>
  <si>
    <t>Postmerger HHI</t>
  </si>
  <si>
    <t>Ben &amp; Jerry's</t>
  </si>
  <si>
    <t xml:space="preserve">Dreyer's Grand U.S. SUPERMARKET SALES: 795.4 SHARE: 18.4 </t>
  </si>
  <si>
    <t xml:space="preserve">02 Store brands U.S. SUPERMARKET SALES: $997.2 SHARE: 23.0 </t>
  </si>
  <si>
    <t xml:space="preserve">Good Humor/Breyers U.S. SUPERMARKET SALES: 686.8 SHARE: 15.9 </t>
  </si>
  <si>
    <t xml:space="preserve">Blue Bell Creameries U.S. SUPERMARKET SALES: 253.4 SHARE: 5.8 </t>
  </si>
  <si>
    <t xml:space="preserve">Ben &amp; Jerry's U.S. SUPERMARKET SALES: 199.8 SHARE: 4.6 </t>
  </si>
  <si>
    <t xml:space="preserve">Ice Cream Partners* (Nestlé) U.S. SUPERMARKET SALES: 192.7 SHARE: 4.4 </t>
  </si>
  <si>
    <t>Wells Dairy U.S. SUPERMARKET SALES: 136.9 SHARE: 3.2</t>
  </si>
  <si>
    <t xml:space="preserve"> Armour Swift-Eckrich U.S. SUPERMARKET SALES: 106.7 SHARE: 2.5 </t>
  </si>
  <si>
    <t xml:space="preserve">Turkey Hill Dairy U.S. SUPERMARKET SALES: 105.2 SHARE: 2.4 </t>
  </si>
  <si>
    <t>Others U.S. SUPERMARKET SALES: 769.1 SHARE: 17.8</t>
  </si>
  <si>
    <t xml:space="preserve">Marigold Foods U.S. SUPERMARKET SALES: 88.2 SHARE: 2.0 </t>
  </si>
  <si>
    <t>Sales</t>
  </si>
  <si>
    <t>Share</t>
  </si>
  <si>
    <t>Market sales</t>
  </si>
  <si>
    <t>Nw York Times (2002 Supermarket sales)</t>
  </si>
  <si>
    <t>(all channels)</t>
  </si>
  <si>
    <t>Dreyer's</t>
  </si>
  <si>
    <t>Breyer's</t>
  </si>
  <si>
    <t>Blue Bell</t>
  </si>
  <si>
    <t>Nestle</t>
  </si>
  <si>
    <t>Wells Diary</t>
  </si>
  <si>
    <t>Armour Swift</t>
  </si>
  <si>
    <t>Turkey Hill</t>
  </si>
  <si>
    <t>Marigold Foods</t>
  </si>
  <si>
    <t>Others (10)</t>
  </si>
  <si>
    <t>Post-merger</t>
  </si>
  <si>
    <t>Store brands (10)</t>
  </si>
  <si>
    <t>Super-Premium Ice Cream</t>
  </si>
  <si>
    <t>All Ice Cream</t>
  </si>
  <si>
    <t>HHI</t>
  </si>
  <si>
    <t>(supermarket sales in 2002)</t>
  </si>
  <si>
    <t>Combined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</si>
</sst>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8" formatCode="0.0%"/>
    <numFmt numFmtId="169" formatCode="&quot;$&quot;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 indent="13"/>
    </xf>
    <xf numFmtId="10" fontId="0" fillId="0" borderId="0" xfId="0" applyNumberFormat="1"/>
    <xf numFmtId="10" fontId="2" fillId="0" borderId="0" xfId="0" applyNumberFormat="1" applyFont="1" applyAlignment="1">
      <alignment horizontal="left" vertical="center" indent="13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/>
    <xf numFmtId="168" fontId="0" fillId="0" borderId="0" xfId="0" applyNumberFormat="1"/>
    <xf numFmtId="3" fontId="0" fillId="0" borderId="0" xfId="0" applyNumberFormat="1"/>
    <xf numFmtId="0" fontId="0" fillId="0" borderId="0" xfId="0" quotePrefix="1"/>
    <xf numFmtId="0" fontId="0" fillId="0" borderId="1" xfId="0" applyBorder="1"/>
    <xf numFmtId="168" fontId="0" fillId="0" borderId="1" xfId="0" applyNumberFormat="1" applyBorder="1"/>
    <xf numFmtId="6" fontId="0" fillId="0" borderId="0" xfId="0" applyNumberFormat="1"/>
    <xf numFmtId="8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1" fontId="0" fillId="0" borderId="1" xfId="0" applyNumberFormat="1" applyBorder="1"/>
    <xf numFmtId="0" fontId="0" fillId="0" borderId="0" xfId="0" applyFont="1" applyAlignment="1">
      <alignment horizontal="centerContinuous"/>
    </xf>
    <xf numFmtId="1" fontId="0" fillId="0" borderId="1" xfId="0" applyNumberFormat="1" applyBorder="1" applyAlignment="1">
      <alignment horizontal="center"/>
    </xf>
    <xf numFmtId="169" fontId="0" fillId="0" borderId="0" xfId="0" applyNumberFormat="1"/>
    <xf numFmtId="169" fontId="0" fillId="0" borderId="1" xfId="0" applyNumberFormat="1" applyBorder="1"/>
    <xf numFmtId="0" fontId="0" fillId="0" borderId="2" xfId="0" applyBorder="1"/>
    <xf numFmtId="169" fontId="0" fillId="0" borderId="3" xfId="0" applyNumberFormat="1" applyBorder="1"/>
    <xf numFmtId="168" fontId="0" fillId="0" borderId="3" xfId="0" applyNumberFormat="1" applyBorder="1"/>
    <xf numFmtId="1" fontId="0" fillId="0" borderId="4" xfId="0" applyNumberFormat="1" applyBorder="1"/>
    <xf numFmtId="168" fontId="0" fillId="0" borderId="0" xfId="0" applyNumberFormat="1" applyBorder="1"/>
    <xf numFmtId="8" fontId="0" fillId="0" borderId="0" xfId="0" applyNumberFormat="1" applyBorder="1"/>
    <xf numFmtId="0" fontId="0" fillId="0" borderId="0" xfId="0" applyFill="1" applyBorder="1"/>
    <xf numFmtId="8" fontId="0" fillId="0" borderId="1" xfId="0" applyNumberFormat="1" applyBorder="1"/>
    <xf numFmtId="8" fontId="0" fillId="0" borderId="3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workbookViewId="0">
      <selection sqref="A1:D13"/>
    </sheetView>
  </sheetViews>
  <sheetFormatPr defaultRowHeight="15" x14ac:dyDescent="0.25"/>
  <cols>
    <col min="1" max="1" width="14.140625" bestFit="1" customWidth="1"/>
    <col min="2" max="2" width="10.5703125" customWidth="1"/>
    <col min="8" max="8" width="10.7109375" style="5" customWidth="1"/>
    <col min="9" max="9" width="23.140625" customWidth="1"/>
    <col min="11" max="11" width="9.140625" style="8"/>
    <col min="19" max="19" width="16.85546875" customWidth="1"/>
    <col min="22" max="22" width="9.140625" style="19"/>
  </cols>
  <sheetData>
    <row r="1" spans="1:5" x14ac:dyDescent="0.25">
      <c r="A1" s="18" t="s">
        <v>39</v>
      </c>
      <c r="B1" s="18"/>
      <c r="C1" s="18"/>
      <c r="D1" s="18"/>
    </row>
    <row r="2" spans="1:5" x14ac:dyDescent="0.25">
      <c r="A2" s="17" t="s">
        <v>27</v>
      </c>
      <c r="B2" s="17"/>
      <c r="C2" s="17"/>
      <c r="D2" s="17"/>
    </row>
    <row r="3" spans="1:5" x14ac:dyDescent="0.25">
      <c r="B3" s="16" t="s">
        <v>23</v>
      </c>
      <c r="C3" s="16" t="s">
        <v>24</v>
      </c>
      <c r="D3" s="16" t="s">
        <v>41</v>
      </c>
    </row>
    <row r="4" spans="1:5" x14ac:dyDescent="0.25">
      <c r="A4" t="s">
        <v>11</v>
      </c>
      <c r="B4" s="14">
        <f>+C4*C$15</f>
        <v>254.4</v>
      </c>
      <c r="C4" s="8">
        <v>0.42399999999999999</v>
      </c>
      <c r="D4">
        <f>+C4*C4*10000</f>
        <v>1797.76</v>
      </c>
    </row>
    <row r="5" spans="1:5" x14ac:dyDescent="0.25">
      <c r="A5" s="26" t="s">
        <v>7</v>
      </c>
      <c r="B5" s="34">
        <f>+C5*C$15</f>
        <v>219</v>
      </c>
      <c r="C5" s="28">
        <v>0.36499999999999999</v>
      </c>
      <c r="D5" s="35">
        <f t="shared" ref="D5:D7" si="0">+C5*C5*10000</f>
        <v>1332.2499999999998</v>
      </c>
    </row>
    <row r="6" spans="1:5" x14ac:dyDescent="0.25">
      <c r="A6" s="26" t="s">
        <v>6</v>
      </c>
      <c r="B6" s="34">
        <f>+C6*C$15</f>
        <v>114.60000000000001</v>
      </c>
      <c r="C6" s="28">
        <v>0.191</v>
      </c>
      <c r="D6" s="35">
        <f t="shared" si="0"/>
        <v>364.81</v>
      </c>
    </row>
    <row r="7" spans="1:5" x14ac:dyDescent="0.25">
      <c r="A7" s="32" t="s">
        <v>3</v>
      </c>
      <c r="B7" s="33">
        <f>+C15*C7</f>
        <v>12</v>
      </c>
      <c r="C7" s="12">
        <v>0.02</v>
      </c>
      <c r="D7" s="11">
        <f t="shared" si="0"/>
        <v>4</v>
      </c>
    </row>
    <row r="8" spans="1:5" x14ac:dyDescent="0.25">
      <c r="A8" s="32"/>
      <c r="B8" s="31">
        <f>SUM(B4:B7)</f>
        <v>600</v>
      </c>
      <c r="C8" s="30">
        <f>SUM(C4:C7)</f>
        <v>1</v>
      </c>
      <c r="D8">
        <f>SUM(D4:D7)</f>
        <v>3498.8199999999997</v>
      </c>
    </row>
    <row r="10" spans="1:5" x14ac:dyDescent="0.25">
      <c r="A10" t="s">
        <v>43</v>
      </c>
      <c r="C10" s="8">
        <f>SUM(C5:C6)</f>
        <v>0.55600000000000005</v>
      </c>
      <c r="E10" s="8"/>
    </row>
    <row r="11" spans="1:5" x14ac:dyDescent="0.25">
      <c r="A11" t="s">
        <v>8</v>
      </c>
      <c r="D11" s="9">
        <v>3501</v>
      </c>
    </row>
    <row r="12" spans="1:5" x14ac:dyDescent="0.25">
      <c r="A12" t="s">
        <v>9</v>
      </c>
      <c r="D12" s="9">
        <v>1396</v>
      </c>
    </row>
    <row r="13" spans="1:5" x14ac:dyDescent="0.25">
      <c r="A13" t="s">
        <v>10</v>
      </c>
      <c r="D13" s="9">
        <v>4897</v>
      </c>
    </row>
    <row r="15" spans="1:5" x14ac:dyDescent="0.25">
      <c r="A15" t="s">
        <v>25</v>
      </c>
      <c r="C15" s="13">
        <v>600</v>
      </c>
    </row>
    <row r="16" spans="1:5" x14ac:dyDescent="0.25">
      <c r="A16" t="s">
        <v>27</v>
      </c>
      <c r="C16" s="9"/>
    </row>
    <row r="17" spans="7:22" x14ac:dyDescent="0.25">
      <c r="G17" s="1" t="s">
        <v>0</v>
      </c>
      <c r="H17" s="4" t="s">
        <v>0</v>
      </c>
      <c r="I17" s="3">
        <v>0.622</v>
      </c>
    </row>
    <row r="18" spans="7:22" x14ac:dyDescent="0.25">
      <c r="H18" s="6" t="s">
        <v>1</v>
      </c>
      <c r="I18" s="3">
        <v>0.156</v>
      </c>
    </row>
    <row r="19" spans="7:22" x14ac:dyDescent="0.25">
      <c r="H19" s="6" t="s">
        <v>2</v>
      </c>
      <c r="I19" s="3">
        <v>0.128</v>
      </c>
    </row>
    <row r="20" spans="7:22" x14ac:dyDescent="0.25">
      <c r="H20" s="7" t="s">
        <v>3</v>
      </c>
      <c r="I20" s="3">
        <v>9.4E-2</v>
      </c>
    </row>
    <row r="21" spans="7:22" x14ac:dyDescent="0.25">
      <c r="I21" s="2">
        <f>SUM(I17:I20)</f>
        <v>1</v>
      </c>
    </row>
    <row r="22" spans="7:22" x14ac:dyDescent="0.25">
      <c r="H22" s="5" t="s">
        <v>4</v>
      </c>
      <c r="J22">
        <f>+I19/(1-I18)</f>
        <v>0.15165876777251186</v>
      </c>
    </row>
    <row r="23" spans="7:22" x14ac:dyDescent="0.25">
      <c r="H23" s="5" t="s">
        <v>5</v>
      </c>
      <c r="J23">
        <f>I18/(1-I19)</f>
        <v>0.17889908256880735</v>
      </c>
    </row>
    <row r="25" spans="7:22" x14ac:dyDescent="0.25">
      <c r="S25" s="18" t="s">
        <v>40</v>
      </c>
      <c r="T25" s="18"/>
      <c r="U25" s="18"/>
      <c r="V25" s="20"/>
    </row>
    <row r="26" spans="7:22" x14ac:dyDescent="0.25">
      <c r="S26" s="22" t="s">
        <v>42</v>
      </c>
      <c r="T26" s="18"/>
      <c r="U26" s="18"/>
      <c r="V26" s="20"/>
    </row>
    <row r="27" spans="7:22" x14ac:dyDescent="0.25">
      <c r="K27" s="8" t="s">
        <v>26</v>
      </c>
      <c r="T27" s="16" t="s">
        <v>23</v>
      </c>
      <c r="U27" s="16" t="s">
        <v>24</v>
      </c>
      <c r="V27" s="23" t="s">
        <v>41</v>
      </c>
    </row>
    <row r="28" spans="7:22" x14ac:dyDescent="0.25">
      <c r="K28" s="10" t="s">
        <v>13</v>
      </c>
      <c r="S28" t="s">
        <v>38</v>
      </c>
      <c r="T28" s="24">
        <v>997.2</v>
      </c>
      <c r="U28" s="8">
        <v>0.23</v>
      </c>
      <c r="V28" s="19">
        <f>+U28*U28*10000/10</f>
        <v>52.9</v>
      </c>
    </row>
    <row r="29" spans="7:22" x14ac:dyDescent="0.25">
      <c r="K29" s="15" t="s">
        <v>12</v>
      </c>
      <c r="S29" s="26" t="s">
        <v>28</v>
      </c>
      <c r="T29" s="27">
        <v>795.4</v>
      </c>
      <c r="U29" s="28">
        <v>0.184</v>
      </c>
      <c r="V29" s="29">
        <f t="shared" ref="V29:V37" si="1">+U29*U29*10000</f>
        <v>338.55999999999995</v>
      </c>
    </row>
    <row r="30" spans="7:22" x14ac:dyDescent="0.25">
      <c r="K30" t="s">
        <v>14</v>
      </c>
      <c r="S30" t="s">
        <v>29</v>
      </c>
      <c r="T30" s="24">
        <v>686.8</v>
      </c>
      <c r="U30" s="8">
        <v>0.159</v>
      </c>
      <c r="V30" s="19">
        <f t="shared" si="1"/>
        <v>252.81</v>
      </c>
    </row>
    <row r="31" spans="7:22" x14ac:dyDescent="0.25">
      <c r="K31" t="s">
        <v>15</v>
      </c>
      <c r="S31" t="s">
        <v>30</v>
      </c>
      <c r="T31" s="24">
        <v>253.4</v>
      </c>
      <c r="U31" s="8">
        <v>5.8000000000000003E-2</v>
      </c>
      <c r="V31" s="19">
        <f t="shared" si="1"/>
        <v>33.64</v>
      </c>
    </row>
    <row r="32" spans="7:22" x14ac:dyDescent="0.25">
      <c r="K32" s="15" t="s">
        <v>16</v>
      </c>
      <c r="S32" t="s">
        <v>11</v>
      </c>
      <c r="T32" s="24">
        <v>199.8</v>
      </c>
      <c r="U32" s="8">
        <v>4.5999999999999999E-2</v>
      </c>
      <c r="V32" s="19">
        <f t="shared" si="1"/>
        <v>21.159999999999997</v>
      </c>
    </row>
    <row r="33" spans="11:22" x14ac:dyDescent="0.25">
      <c r="K33" s="15" t="s">
        <v>17</v>
      </c>
      <c r="S33" s="26" t="s">
        <v>31</v>
      </c>
      <c r="T33" s="27">
        <v>192.7</v>
      </c>
      <c r="U33" s="28">
        <v>4.3999999999999997E-2</v>
      </c>
      <c r="V33" s="29">
        <f t="shared" si="1"/>
        <v>19.36</v>
      </c>
    </row>
    <row r="34" spans="11:22" x14ac:dyDescent="0.25">
      <c r="K34" t="s">
        <v>18</v>
      </c>
      <c r="S34" t="s">
        <v>32</v>
      </c>
      <c r="T34" s="24">
        <v>136.9</v>
      </c>
      <c r="U34" s="8">
        <v>3.2000000000000001E-2</v>
      </c>
      <c r="V34" s="19">
        <f t="shared" si="1"/>
        <v>10.24</v>
      </c>
    </row>
    <row r="35" spans="11:22" x14ac:dyDescent="0.25">
      <c r="K35" t="s">
        <v>19</v>
      </c>
      <c r="S35" t="s">
        <v>33</v>
      </c>
      <c r="T35" s="24">
        <v>106.7</v>
      </c>
      <c r="U35" s="8">
        <v>2.5000000000000001E-2</v>
      </c>
      <c r="V35" s="19">
        <f t="shared" si="1"/>
        <v>6.2500000000000009</v>
      </c>
    </row>
    <row r="36" spans="11:22" x14ac:dyDescent="0.25">
      <c r="K36" t="s">
        <v>20</v>
      </c>
      <c r="S36" t="s">
        <v>34</v>
      </c>
      <c r="T36" s="24">
        <v>105.2</v>
      </c>
      <c r="U36" s="8">
        <v>2.4E-2</v>
      </c>
      <c r="V36" s="19">
        <f t="shared" si="1"/>
        <v>5.76</v>
      </c>
    </row>
    <row r="37" spans="11:22" x14ac:dyDescent="0.25">
      <c r="K37" t="s">
        <v>22</v>
      </c>
      <c r="S37" t="s">
        <v>35</v>
      </c>
      <c r="T37" s="24">
        <v>88.2</v>
      </c>
      <c r="U37" s="8">
        <v>0.02</v>
      </c>
      <c r="V37" s="19">
        <f t="shared" si="1"/>
        <v>4</v>
      </c>
    </row>
    <row r="38" spans="11:22" x14ac:dyDescent="0.25">
      <c r="K38" t="s">
        <v>21</v>
      </c>
      <c r="S38" t="s">
        <v>36</v>
      </c>
      <c r="T38" s="25">
        <v>769.1</v>
      </c>
      <c r="U38" s="12">
        <v>0.17799999999999999</v>
      </c>
      <c r="V38" s="21">
        <f>+U38*U38*10000/10</f>
        <v>31.683999999999997</v>
      </c>
    </row>
    <row r="39" spans="11:22" x14ac:dyDescent="0.25">
      <c r="T39" s="24">
        <f>SUM(T28:T38)</f>
        <v>4331.3999999999996</v>
      </c>
      <c r="U39" s="8">
        <f>SUM(U28:U38)</f>
        <v>1.0000000000000002</v>
      </c>
      <c r="V39" s="19">
        <f>SUM(V28:V38)</f>
        <v>776.36399999999992</v>
      </c>
    </row>
    <row r="41" spans="11:22" x14ac:dyDescent="0.25">
      <c r="S41" t="s">
        <v>43</v>
      </c>
      <c r="U41" s="8">
        <f>+U33+U29</f>
        <v>0.22799999999999998</v>
      </c>
    </row>
    <row r="42" spans="11:22" x14ac:dyDescent="0.25">
      <c r="S42" t="s">
        <v>8</v>
      </c>
      <c r="V42" s="19">
        <f>+V39</f>
        <v>776.36399999999992</v>
      </c>
    </row>
    <row r="43" spans="11:22" x14ac:dyDescent="0.25">
      <c r="S43" t="s">
        <v>9</v>
      </c>
      <c r="V43" s="19">
        <f>2*U33*U29*10000</f>
        <v>161.91999999999999</v>
      </c>
    </row>
    <row r="44" spans="11:22" x14ac:dyDescent="0.25">
      <c r="S44" t="s">
        <v>37</v>
      </c>
      <c r="V44" s="19">
        <f>+V43+V39</f>
        <v>938.28399999999988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</dc:creator>
  <cp:lastModifiedBy>Dale</cp:lastModifiedBy>
  <dcterms:created xsi:type="dcterms:W3CDTF">2014-10-28T14:43:53Z</dcterms:created>
  <dcterms:modified xsi:type="dcterms:W3CDTF">2014-10-29T13:33:00Z</dcterms:modified>
</cp:coreProperties>
</file>